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G31" i="3" l="1"/>
  <c r="G29" i="3"/>
  <c r="F29" i="3"/>
  <c r="F31" i="3"/>
  <c r="G28" i="3"/>
  <c r="G26" i="3"/>
  <c r="F26" i="3"/>
  <c r="F28" i="3"/>
  <c r="G23" i="3"/>
  <c r="F23" i="3"/>
  <c r="G25" i="3"/>
  <c r="F25" i="3"/>
  <c r="E48" i="3" l="1"/>
  <c r="E29" i="3"/>
  <c r="E23" i="3"/>
  <c r="E19" i="3"/>
  <c r="D29" i="3"/>
  <c r="D23" i="3"/>
  <c r="E32" i="3" l="1"/>
  <c r="E42" i="3"/>
  <c r="E8" i="3"/>
  <c r="D8" i="3"/>
  <c r="G47" i="3"/>
  <c r="F47" i="3"/>
  <c r="G46" i="3"/>
  <c r="F46" i="3"/>
  <c r="G45" i="3"/>
  <c r="F45" i="3"/>
  <c r="G44" i="3"/>
  <c r="F44" i="3"/>
  <c r="G41" i="3"/>
  <c r="F41" i="3"/>
  <c r="G40" i="3"/>
  <c r="F40" i="3"/>
  <c r="G39" i="3"/>
  <c r="F39" i="3"/>
  <c r="G38" i="3"/>
  <c r="F38" i="3"/>
  <c r="G37" i="3"/>
  <c r="F37" i="3"/>
  <c r="G36" i="3"/>
  <c r="F36" i="3"/>
  <c r="G35" i="3"/>
  <c r="F35" i="3"/>
  <c r="G34" i="3"/>
  <c r="G22" i="3"/>
  <c r="F22" i="3"/>
  <c r="G21" i="3"/>
  <c r="F21" i="3"/>
  <c r="G18" i="3"/>
  <c r="F18" i="3"/>
  <c r="G17" i="3"/>
  <c r="F17" i="3"/>
  <c r="G16" i="3"/>
  <c r="G15" i="3"/>
  <c r="F15" i="3"/>
  <c r="G14" i="3"/>
  <c r="F14" i="3"/>
  <c r="G13" i="3"/>
  <c r="F13" i="3"/>
  <c r="G12" i="3"/>
  <c r="F12" i="3"/>
  <c r="G11" i="3"/>
  <c r="F11" i="3"/>
  <c r="G10" i="3"/>
  <c r="F10" i="3"/>
  <c r="E27" i="3" l="1"/>
  <c r="E24" i="3"/>
  <c r="E30" i="3"/>
  <c r="E9" i="3"/>
  <c r="E20" i="3"/>
  <c r="E43" i="3"/>
  <c r="E33" i="3"/>
  <c r="D19" i="3" l="1"/>
  <c r="D48" i="3" s="1"/>
  <c r="F19" i="3" l="1"/>
  <c r="G19" i="3"/>
  <c r="D42" i="3"/>
  <c r="D32" i="3"/>
  <c r="G32" i="3" l="1"/>
  <c r="F32" i="3"/>
  <c r="G42" i="3"/>
  <c r="F42" i="3"/>
  <c r="G8" i="3"/>
  <c r="F8" i="3"/>
  <c r="D30" i="3" l="1"/>
  <c r="D24" i="3" l="1"/>
  <c r="D27" i="3"/>
  <c r="G48" i="3"/>
  <c r="F48" i="3"/>
  <c r="D33" i="3"/>
  <c r="D43" i="3"/>
  <c r="D9" i="3"/>
  <c r="D20" i="3"/>
</calcChain>
</file>

<file path=xl/sharedStrings.xml><?xml version="1.0" encoding="utf-8"?>
<sst xmlns="http://schemas.openxmlformats.org/spreadsheetml/2006/main" count="178" uniqueCount="135">
  <si>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</si>
  <si>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</si>
  <si>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</si>
  <si>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</si>
  <si>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</si>
  <si>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</si>
  <si>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</si>
  <si>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</si>
  <si>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</si>
  <si>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</si>
  <si>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</si>
  <si>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</si>
  <si>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</si>
  <si>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</si>
  <si>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</si>
  <si>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</si>
  <si>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</si>
  <si>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</si>
  <si>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</si>
  <si>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</si>
  <si>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</si>
  <si>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</si>
  <si>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</si>
  <si>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</si>
  <si>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</si>
  <si>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</si>
  <si>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</si>
  <si>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</si>
  <si>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</si>
  <si>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</si>
  <si>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</si>
  <si>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</si>
  <si>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</si>
  <si>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</si>
  <si>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</si>
  <si>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</si>
  <si>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</si>
  <si>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</si>
  <si>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</si>
  <si>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</si>
  <si>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</si>
  <si>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</si>
  <si>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</si>
  <si>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</si>
  <si>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</si>
  <si>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</si>
  <si>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</si>
  <si>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</si>
  <si>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</si>
  <si>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</si>
  <si>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</si>
  <si>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</si>
  <si>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</si>
  <si>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</si>
  <si>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</si>
  <si>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</si>
  <si>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</si>
  <si>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</si>
  <si>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</si>
  <si>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</si>
  <si>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</si>
  <si>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</si>
  <si>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</si>
  <si>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</si>
  <si>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</si>
  <si>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</si>
  <si>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</si>
  <si>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</si>
  <si>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</si>
  <si>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</si>
  <si>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</si>
  <si>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</si>
  <si>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</si>
  <si>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</si>
  <si>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</si>
  <si>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</si>
  <si>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</si>
  <si>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Наименование показателя</t>
  </si>
  <si>
    <t>Код бюджетной классификации</t>
  </si>
  <si>
    <t>Администрация Ульчского муниципального района</t>
  </si>
  <si>
    <t xml:space="preserve"> удельный вес %</t>
  </si>
  <si>
    <t>Общегосударственные вопросы</t>
  </si>
  <si>
    <t>Национальная безопасность и правоохранительная деятельность</t>
  </si>
  <si>
    <t>Национальная экономика</t>
  </si>
  <si>
    <t>Жилищно-коммунальное хозяйство</t>
  </si>
  <si>
    <t>Охрана окружающей среды</t>
  </si>
  <si>
    <t>Образование</t>
  </si>
  <si>
    <t xml:space="preserve">Культура </t>
  </si>
  <si>
    <t>Социальная политика</t>
  </si>
  <si>
    <t>Комитет по образованию администрации Ульчского муниципального района</t>
  </si>
  <si>
    <t>удельный вес %</t>
  </si>
  <si>
    <t xml:space="preserve">Финансовое управление администрации Ульчского муниципального района </t>
  </si>
  <si>
    <t>Межбюджетные трансферты бюджетам субъектов Российской Федерации и муниципальным образований</t>
  </si>
  <si>
    <t>Комитет по культуре, молодежной политике и спорту администрации Ульчского муниципального района</t>
  </si>
  <si>
    <t>Культура и кинемотография</t>
  </si>
  <si>
    <t>Физическая культура и спорт</t>
  </si>
  <si>
    <t>Расходы бюджета всего:</t>
  </si>
  <si>
    <t xml:space="preserve">901 01 00 0000000 000 000 </t>
  </si>
  <si>
    <t xml:space="preserve">901 03 00 0000000 000 000 </t>
  </si>
  <si>
    <t xml:space="preserve">901 04 00 0000000 000 000 </t>
  </si>
  <si>
    <t xml:space="preserve">901 05 00 0000000 000 000 </t>
  </si>
  <si>
    <t xml:space="preserve">901 06 00 0000000 000 000 </t>
  </si>
  <si>
    <t xml:space="preserve">901 07 00 0000000 000 000 </t>
  </si>
  <si>
    <t xml:space="preserve">901 08 00 0000000 000 000 </t>
  </si>
  <si>
    <t xml:space="preserve">901 10 00 0000000 000 000 </t>
  </si>
  <si>
    <t xml:space="preserve">902 07 00 0000000 000 000 </t>
  </si>
  <si>
    <t xml:space="preserve">902 10 00 0000000 000 000 </t>
  </si>
  <si>
    <t xml:space="preserve">932 01 00 0000000 000 000 </t>
  </si>
  <si>
    <t xml:space="preserve">932 03 00 0000000 000 000 </t>
  </si>
  <si>
    <t xml:space="preserve">932 14 00 0000000 000 000 </t>
  </si>
  <si>
    <t xml:space="preserve">   Код главного распорядителя  бюджетных средств</t>
  </si>
  <si>
    <t xml:space="preserve">956 07 00 0000000 000 000 </t>
  </si>
  <si>
    <t xml:space="preserve">956 08 00 0000000 000 000 </t>
  </si>
  <si>
    <t xml:space="preserve">956 10 00 0000000 000 000 </t>
  </si>
  <si>
    <t xml:space="preserve">956 11 00 0000000 000 000 </t>
  </si>
  <si>
    <t xml:space="preserve">932 00 00 0000000 000 000 </t>
  </si>
  <si>
    <t>Неизвестный раздел</t>
  </si>
  <si>
    <t>Контрольно-счетной палаты</t>
  </si>
  <si>
    <t>Проект решения</t>
  </si>
  <si>
    <t>Национальная безопастность и правоохранительная деятельность</t>
  </si>
  <si>
    <t>Приложение № 3</t>
  </si>
  <si>
    <t>Средства массовой информации</t>
  </si>
  <si>
    <t xml:space="preserve">901 12 00 0000000 000 000 </t>
  </si>
  <si>
    <t>Председатель</t>
  </si>
  <si>
    <t>Собрание депутатов Ульчского муниципального района Хабаровского края</t>
  </si>
  <si>
    <t xml:space="preserve">             удельный вес %</t>
  </si>
  <si>
    <t xml:space="preserve">903 01 00 0000000 000 000 </t>
  </si>
  <si>
    <t>Контрольно-счетная палата Ульчсого муниципального района</t>
  </si>
  <si>
    <t xml:space="preserve">905 01 00 0000000 000 000 </t>
  </si>
  <si>
    <t>Утверждено решением Собрания депутатов от 25.12.2015 №197  "О бюджете Ульчского муниципального района на 2016 год"</t>
  </si>
  <si>
    <t>Отклонение проекта бюджета                                                             от решения Собрания депутатов от 25.12.2015 № 197</t>
  </si>
  <si>
    <t>Комитет по управлению муниципальным имуществом Ульчского муниципального района</t>
  </si>
  <si>
    <t xml:space="preserve">906 01 00 0000000 000 000 </t>
  </si>
  <si>
    <t>Н.И.Лупир</t>
  </si>
  <si>
    <t xml:space="preserve">                                Информация  изменения  расходов  бюджета Ульчского муниципального района  по ведомственной структуре расходов  в 2016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</si>
</sst>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000"/>
  </numFmts>
  <fonts count="2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name val="Times New Roman"/>
      <family val="1"/>
      <charset val="204"/>
    </font>
    <font>
      <sz val="10"/>
      <name val="Times New Roman"/>
      <family val="1"/>
      <charset val="204"/>
    </font>
    <font>
      <b/>
      <sz val="11"/>
      <name val="Times New Roman"/>
      <family val="1"/>
      <charset val="204"/>
    </font>
    <font>
      <b/>
      <sz val="9"/>
      <name val="Times New Roman"/>
      <family val="1"/>
      <charset val="204"/>
    </font>
    <font>
      <sz val="9"/>
      <name val="Times New Roman"/>
      <family val="1"/>
      <charset val="204"/>
    </font>
    <font>
      <b/>
      <sz val="10"/>
      <color theme="1"/>
      <name val="Times New Roman"/>
      <family val="1"/>
      <charset val="204"/>
    </font>
    <font>
      <sz val="10"/>
      <color theme="1"/>
      <name val="Calibri"/>
      <family val="2"/>
      <charset val="204"/>
      <scheme val="minor"/>
    </font>
    <font>
      <sz val="10"/>
      <color theme="1"/>
      <name val="Times New Roman"/>
      <family val="1"/>
      <charset val="204"/>
    </font>
    <font>
      <sz val="10"/>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cellStyleXfs>
  <cellXfs count="205">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20" fillId="0" borderId="5" xfId="0" applyFont="1" applyFill="1" applyBorder="1" applyAlignment="1">
      <alignment horizontal="left" wrapText="1"/>
    </xf>
    <xf numFmtId="0" fontId="21" fillId="0" borderId="5" xfId="0" applyFont="1" applyFill="1" applyBorder="1" applyAlignment="1">
      <alignment horizontal="left" wrapText="1"/>
    </xf>
    <xf numFmtId="49" fontId="20" fillId="0" borderId="6" xfId="0" applyNumberFormat="1" applyFont="1" applyFill="1" applyBorder="1" applyAlignment="1">
      <alignment horizontal="center" shrinkToFit="1"/>
    </xf>
    <xf numFmtId="0" fontId="20" fillId="0" borderId="6" xfId="0" applyFont="1" applyFill="1" applyBorder="1" applyAlignment="1">
      <alignment horizontal="right" wrapText="1"/>
    </xf>
    <xf numFmtId="0" fontId="8" fillId="0" borderId="0" xfId="0" applyFont="1"/>
    <xf numFmtId="0" fontId="8" fillId="0" borderId="0" xfId="0" applyFont="1" applyAlignment="1">
      <alignment horizontal="left"/>
    </xf>
    <xf numFmtId="49" fontId="23" fillId="0" borderId="6" xfId="0" applyNumberFormat="1" applyFont="1" applyFill="1" applyBorder="1" applyAlignment="1">
      <alignment horizontal="center" shrinkToFit="1"/>
    </xf>
    <xf numFmtId="4" fontId="23" fillId="0" borderId="5" xfId="0" applyNumberFormat="1" applyFont="1" applyFill="1" applyBorder="1" applyAlignment="1">
      <alignment horizontal="center"/>
    </xf>
    <xf numFmtId="4" fontId="23" fillId="0" borderId="20" xfId="0" applyNumberFormat="1" applyFont="1" applyFill="1" applyBorder="1" applyAlignment="1">
      <alignment horizontal="center"/>
    </xf>
    <xf numFmtId="49" fontId="22" fillId="0" borderId="6" xfId="0" applyNumberFormat="1" applyFont="1" applyFill="1" applyBorder="1" applyAlignment="1">
      <alignment horizontal="center" shrinkToFit="1"/>
    </xf>
    <xf numFmtId="0" fontId="24" fillId="0" borderId="5" xfId="0" applyFont="1" applyBorder="1" applyAlignment="1">
      <alignment horizontal="center" vertical="center" wrapText="1"/>
    </xf>
    <xf numFmtId="0" fontId="24" fillId="0" borderId="5" xfId="0" applyFont="1" applyBorder="1" applyAlignment="1">
      <alignment horizontal="center"/>
    </xf>
    <xf numFmtId="0" fontId="24" fillId="0" borderId="10" xfId="0" applyFont="1" applyBorder="1" applyAlignment="1">
      <alignment horizontal="center"/>
    </xf>
    <xf numFmtId="0" fontId="19" fillId="0" borderId="5" xfId="0" applyFont="1" applyFill="1" applyBorder="1" applyAlignment="1">
      <alignment horizontal="left" wrapText="1"/>
    </xf>
    <xf numFmtId="0" fontId="19" fillId="0" borderId="5" xfId="0" applyFont="1" applyFill="1" applyBorder="1" applyAlignment="1">
      <alignment horizontal="center" wrapText="1"/>
    </xf>
    <xf numFmtId="4" fontId="24" fillId="0" borderId="5" xfId="0" applyNumberFormat="1" applyFont="1" applyBorder="1" applyAlignment="1">
      <alignment horizontal="center"/>
    </xf>
    <xf numFmtId="0" fontId="20" fillId="0" borderId="5" xfId="0" applyFont="1" applyFill="1" applyBorder="1" applyAlignment="1">
      <alignment horizontal="right" wrapText="1"/>
    </xf>
    <xf numFmtId="4" fontId="26" fillId="0" borderId="5" xfId="0" applyNumberFormat="1" applyFont="1" applyBorder="1" applyAlignment="1">
      <alignment horizontal="center"/>
    </xf>
    <xf numFmtId="165" fontId="26" fillId="0" borderId="5" xfId="0" applyNumberFormat="1" applyFont="1" applyBorder="1" applyAlignment="1">
      <alignment horizontal="center"/>
    </xf>
    <xf numFmtId="164" fontId="26" fillId="0" borderId="5" xfId="0" applyNumberFormat="1" applyFont="1" applyBorder="1" applyAlignment="1">
      <alignment horizontal="center"/>
    </xf>
    <xf numFmtId="0" fontId="19" fillId="0" borderId="5" xfId="0" applyFont="1" applyFill="1" applyBorder="1" applyAlignment="1">
      <alignment horizontal="left" vertical="center" wrapText="1"/>
    </xf>
    <xf numFmtId="0" fontId="19" fillId="0" borderId="6" xfId="0" applyFont="1" applyFill="1" applyBorder="1" applyAlignment="1">
      <alignment horizontal="center" vertical="center" wrapText="1"/>
    </xf>
    <xf numFmtId="0" fontId="20" fillId="0" borderId="5" xfId="0" applyFont="1" applyFill="1" applyBorder="1" applyAlignment="1">
      <alignment horizontal="right" vertical="center" wrapText="1"/>
    </xf>
    <xf numFmtId="0" fontId="20" fillId="0" borderId="6" xfId="0" applyFont="1" applyFill="1" applyBorder="1" applyAlignment="1">
      <alignment horizontal="right" vertical="center" wrapText="1"/>
    </xf>
    <xf numFmtId="0" fontId="19" fillId="0" borderId="6" xfId="0" applyFont="1" applyFill="1" applyBorder="1" applyAlignment="1">
      <alignment horizontal="center" wrapText="1"/>
    </xf>
    <xf numFmtId="0" fontId="20" fillId="0" borderId="6" xfId="0" applyFont="1" applyFill="1" applyBorder="1" applyAlignment="1">
      <alignment horizontal="left" wrapText="1"/>
    </xf>
    <xf numFmtId="0" fontId="19" fillId="0" borderId="6" xfId="0" applyFont="1" applyFill="1" applyBorder="1" applyAlignment="1">
      <alignment horizontal="left" wrapText="1"/>
    </xf>
    <xf numFmtId="165" fontId="26" fillId="0" borderId="10" xfId="0" applyNumberFormat="1" applyFont="1" applyBorder="1" applyAlignment="1">
      <alignment horizontal="center"/>
    </xf>
    <xf numFmtId="164" fontId="19" fillId="0" borderId="5" xfId="0" applyNumberFormat="1" applyFont="1" applyFill="1" applyBorder="1" applyAlignment="1">
      <alignment horizontal="center"/>
    </xf>
    <xf numFmtId="165" fontId="28" fillId="0" borderId="5" xfId="0" applyNumberFormat="1" applyFont="1" applyBorder="1" applyAlignment="1">
      <alignment horizontal="center"/>
    </xf>
    <xf numFmtId="164" fontId="28" fillId="0" borderId="5" xfId="0" applyNumberFormat="1" applyFont="1" applyBorder="1" applyAlignment="1">
      <alignment horizontal="center"/>
    </xf>
    <xf numFmtId="0" fontId="8" fillId="0" borderId="0" xfId="0" applyFont="1" applyAlignment="1">
      <alignment horizontal="center"/>
    </xf>
    <xf numFmtId="0" fontId="8" fillId="0" borderId="0" xfId="0" applyFont="1" applyAlignment="1">
      <alignment horizontal="center"/>
    </xf>
    <xf numFmtId="165" fontId="19" fillId="0" borderId="5" xfId="0" applyNumberFormat="1" applyFont="1" applyFill="1" applyBorder="1" applyAlignment="1">
      <alignment horizontal="center"/>
    </xf>
    <xf numFmtId="165" fontId="19" fillId="0" borderId="19" xfId="0" applyNumberFormat="1" applyFont="1" applyFill="1" applyBorder="1" applyAlignment="1">
      <alignment horizontal="center"/>
    </xf>
    <xf numFmtId="165" fontId="27" fillId="0" borderId="6" xfId="0" applyNumberFormat="1" applyFont="1" applyBorder="1" applyAlignment="1">
      <alignment horizontal="center"/>
    </xf>
    <xf numFmtId="165" fontId="27" fillId="0" borderId="5" xfId="0" applyNumberFormat="1" applyFont="1" applyBorder="1" applyAlignment="1">
      <alignment horizontal="center"/>
    </xf>
    <xf numFmtId="164" fontId="26" fillId="0" borderId="10" xfId="0" applyNumberFormat="1" applyFont="1" applyBorder="1" applyAlignment="1">
      <alignment horizontal="center"/>
    </xf>
    <xf numFmtId="164" fontId="27" fillId="0" borderId="6" xfId="0" applyNumberFormat="1" applyFont="1" applyBorder="1" applyAlignment="1">
      <alignment horizontal="center"/>
    </xf>
    <xf numFmtId="164" fontId="27" fillId="0" borderId="5" xfId="0" applyNumberFormat="1" applyFont="1" applyBorder="1" applyAlignment="1">
      <alignment horizontal="center"/>
    </xf>
    <xf numFmtId="4" fontId="23" fillId="0" borderId="6" xfId="0" applyNumberFormat="1" applyFont="1" applyFill="1" applyBorder="1" applyAlignment="1">
      <alignment horizontal="center"/>
    </xf>
    <xf numFmtId="4" fontId="22" fillId="0" borderId="6" xfId="0" applyNumberFormat="1" applyFont="1" applyFill="1" applyBorder="1" applyAlignment="1">
      <alignment horizontal="center"/>
    </xf>
    <xf numFmtId="164" fontId="19" fillId="0" borderId="5" xfId="0" applyNumberFormat="1" applyFont="1" applyFill="1" applyBorder="1" applyAlignment="1">
      <alignment horizontal="center" wrapText="1"/>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8" fillId="0" borderId="0" xfId="0" applyFont="1" applyAlignment="1">
      <alignment horizontal="left"/>
    </xf>
    <xf numFmtId="0" fontId="9" fillId="0" borderId="0" xfId="0" applyFont="1" applyAlignment="1">
      <alignment horizontal="center" wrapText="1"/>
    </xf>
    <xf numFmtId="0" fontId="0" fillId="0" borderId="0" xfId="0" applyAlignment="1">
      <alignment horizontal="center" wrapText="1"/>
    </xf>
    <xf numFmtId="0" fontId="24" fillId="0" borderId="19"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24" fillId="0" borderId="28" xfId="0" applyFont="1" applyBorder="1" applyAlignment="1">
      <alignment horizontal="center" vertical="center" wrapText="1"/>
    </xf>
    <xf numFmtId="0" fontId="24" fillId="0" borderId="29" xfId="0" applyFont="1" applyBorder="1" applyAlignment="1">
      <alignment horizontal="center" vertical="center" wrapText="1"/>
    </xf>
    <xf numFmtId="0" fontId="0" fillId="0" borderId="30" xfId="0" applyBorder="1" applyAlignment="1">
      <alignment horizontal="center"/>
    </xf>
    <xf numFmtId="0" fontId="0" fillId="0" borderId="8" xfId="0" applyBorder="1" applyAlignment="1">
      <alignment horizontal="center"/>
    </xf>
    <xf numFmtId="0" fontId="24" fillId="0" borderId="10" xfId="0" applyFont="1" applyBorder="1" applyAlignment="1">
      <alignment horizontal="center" vertical="center" wrapText="1"/>
    </xf>
    <xf numFmtId="0" fontId="24" fillId="0" borderId="6"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166" fontId="24" fillId="0" borderId="5" xfId="0" applyNumberFormat="1" applyFont="1" applyBorder="1" applyAlignment="1">
      <alignment horizontal="center"/>
    </xf>
    <xf numFmtId="166" fontId="26" fillId="0" borderId="5" xfId="0" applyNumberFormat="1" applyFont="1" applyBorder="1" applyAlignment="1">
      <alignment horizontal="center"/>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58" t="s">
        <v>26</v>
      </c>
      <c r="C29" s="160">
        <v>435</v>
      </c>
    </row>
    <row r="30" spans="1:3" ht="2.25" hidden="1" customHeight="1" thickBot="1" x14ac:dyDescent="0.3">
      <c r="B30" s="159"/>
      <c r="C30" s="161"/>
    </row>
    <row r="31" spans="1:3" ht="95.25" thickBot="1" x14ac:dyDescent="0.3">
      <c r="A31" s="156" t="s">
        <v>15</v>
      </c>
      <c r="B31" s="42" t="s">
        <v>27</v>
      </c>
      <c r="C31" s="43">
        <v>7</v>
      </c>
    </row>
    <row r="32" spans="1:3" ht="174.75" customHeight="1" thickBot="1" x14ac:dyDescent="0.3">
      <c r="A32" s="157"/>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4" t="s">
        <v>37</v>
      </c>
      <c r="C40" s="166">
        <v>4761.6000000000004</v>
      </c>
    </row>
    <row r="41" spans="1:3" ht="180.75" customHeight="1" thickBot="1" x14ac:dyDescent="0.3">
      <c r="A41" s="162" t="s">
        <v>15</v>
      </c>
      <c r="B41" s="165"/>
      <c r="C41" s="167"/>
    </row>
    <row r="42" spans="1:3" ht="184.5" customHeight="1" thickBot="1" x14ac:dyDescent="0.3">
      <c r="A42" s="163"/>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68"/>
      <c r="G1" s="168"/>
    </row>
    <row r="2" spans="1:7" ht="24.75" customHeight="1" x14ac:dyDescent="0.3">
      <c r="A2" s="184"/>
      <c r="B2" s="184"/>
      <c r="C2" s="184"/>
      <c r="D2" s="184"/>
      <c r="E2" s="184"/>
      <c r="F2" s="184"/>
      <c r="G2" s="184"/>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80"/>
      <c r="B5" s="180"/>
      <c r="C5" s="182"/>
      <c r="D5" s="182"/>
      <c r="E5" s="182"/>
      <c r="F5" s="170"/>
      <c r="G5" s="171"/>
    </row>
    <row r="6" spans="1:7" ht="27.75" customHeight="1" x14ac:dyDescent="0.25">
      <c r="A6" s="181"/>
      <c r="B6" s="181"/>
      <c r="C6" s="183"/>
      <c r="D6" s="183"/>
      <c r="E6" s="183"/>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72"/>
      <c r="C39" s="88"/>
      <c r="D39" s="74"/>
      <c r="E39" s="74"/>
      <c r="F39" s="63"/>
      <c r="G39" s="68"/>
    </row>
    <row r="40" spans="1:7" s="75" customFormat="1" ht="2.25" hidden="1" customHeight="1" x14ac:dyDescent="0.25">
      <c r="A40" s="76"/>
      <c r="B40" s="173"/>
      <c r="C40" s="88"/>
      <c r="D40" s="74"/>
      <c r="E40" s="74"/>
      <c r="F40" s="63"/>
      <c r="G40" s="68"/>
    </row>
    <row r="41" spans="1:7" s="75" customFormat="1" ht="69.75" customHeight="1" thickBot="1" x14ac:dyDescent="0.3">
      <c r="A41" s="174"/>
      <c r="B41" s="51"/>
      <c r="C41" s="88"/>
      <c r="D41" s="74"/>
      <c r="E41" s="74"/>
      <c r="F41" s="63"/>
      <c r="G41" s="68"/>
    </row>
    <row r="42" spans="1:7" ht="0.75" hidden="1" customHeight="1" thickBot="1" x14ac:dyDescent="0.3">
      <c r="A42" s="175"/>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76"/>
      <c r="C58" s="90"/>
      <c r="D58" s="72"/>
      <c r="E58" s="72"/>
      <c r="F58" s="63"/>
      <c r="G58" s="68"/>
    </row>
    <row r="59" spans="1:7" s="73" customFormat="1" ht="2.25" hidden="1" customHeight="1" thickBot="1" x14ac:dyDescent="0.3">
      <c r="A59" s="178"/>
      <c r="B59" s="177"/>
      <c r="C59" s="90"/>
      <c r="D59" s="72"/>
      <c r="E59" s="72"/>
      <c r="F59" s="63"/>
      <c r="G59" s="68"/>
    </row>
    <row r="60" spans="1:7" s="73" customFormat="1" ht="138" customHeight="1" thickBot="1" x14ac:dyDescent="0.3">
      <c r="A60" s="179"/>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87"/>
      <c r="B80" s="187"/>
      <c r="C80" s="79"/>
      <c r="D80" s="79"/>
      <c r="E80" s="79"/>
    </row>
    <row r="81" spans="1:7" ht="18.75" x14ac:dyDescent="0.3">
      <c r="A81" s="187"/>
      <c r="B81" s="187"/>
      <c r="C81" s="169"/>
      <c r="D81" s="169"/>
      <c r="E81" s="169"/>
      <c r="F81" s="169"/>
      <c r="G81" s="169"/>
    </row>
    <row r="82" spans="1:7" ht="15.75" x14ac:dyDescent="0.25">
      <c r="A82" s="52"/>
      <c r="B82" s="53"/>
    </row>
    <row r="83" spans="1:7" x14ac:dyDescent="0.25">
      <c r="A83" s="185"/>
      <c r="B83" s="185"/>
    </row>
    <row r="84" spans="1:7" x14ac:dyDescent="0.25">
      <c r="A84" s="185"/>
      <c r="B84" s="185"/>
      <c r="C84" s="186"/>
      <c r="D84" s="186"/>
      <c r="E84" s="186"/>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tabSelected="1" topLeftCell="A29" workbookViewId="0">
      <selection activeCell="J31" sqref="J31"/>
    </sheetView>
  </sheetViews>
  <sheetFormatPr defaultRowHeight="15" x14ac:dyDescent="0.25"/>
  <cols>
    <col min="1" max="1" width="25.28515625" customWidth="1"/>
    <col min="2" max="2" width="11.28515625" customWidth="1"/>
    <col min="3" max="3" width="23.140625" customWidth="1"/>
    <col min="4" max="4" width="19.42578125" customWidth="1"/>
    <col min="5" max="5" width="16.42578125" customWidth="1"/>
    <col min="6" max="6" width="10.42578125" customWidth="1"/>
    <col min="7" max="7" width="17.85546875" customWidth="1"/>
  </cols>
  <sheetData>
    <row r="1" spans="1:7" ht="15.75" x14ac:dyDescent="0.25">
      <c r="A1" s="23"/>
      <c r="B1" s="23"/>
      <c r="C1" s="23"/>
      <c r="D1" s="23"/>
      <c r="E1" s="23"/>
      <c r="G1" s="204" t="s">
        <v>120</v>
      </c>
    </row>
    <row r="2" spans="1:7" ht="62.25" customHeight="1" x14ac:dyDescent="0.3">
      <c r="A2" s="189" t="s">
        <v>134</v>
      </c>
      <c r="B2" s="190"/>
      <c r="C2" s="190"/>
      <c r="D2" s="190"/>
      <c r="E2" s="190"/>
      <c r="F2" s="190"/>
      <c r="G2" s="190"/>
    </row>
    <row r="3" spans="1:7" ht="15.75" x14ac:dyDescent="0.25">
      <c r="A3" s="23"/>
      <c r="B3" s="23"/>
      <c r="C3" s="23"/>
      <c r="D3" s="23"/>
      <c r="E3" s="23"/>
    </row>
    <row r="4" spans="1:7" s="84" customFormat="1" ht="76.5" customHeight="1" x14ac:dyDescent="0.25">
      <c r="A4" s="191" t="s">
        <v>77</v>
      </c>
      <c r="B4" s="191" t="s">
        <v>110</v>
      </c>
      <c r="C4" s="191" t="s">
        <v>78</v>
      </c>
      <c r="D4" s="191" t="s">
        <v>129</v>
      </c>
      <c r="E4" s="191" t="s">
        <v>118</v>
      </c>
      <c r="F4" s="194" t="s">
        <v>130</v>
      </c>
      <c r="G4" s="195"/>
    </row>
    <row r="5" spans="1:7" s="84" customFormat="1" ht="15.75" customHeight="1" x14ac:dyDescent="0.25">
      <c r="A5" s="198"/>
      <c r="B5" s="200"/>
      <c r="C5" s="198"/>
      <c r="D5" s="192"/>
      <c r="E5" s="192"/>
      <c r="F5" s="196"/>
      <c r="G5" s="197"/>
    </row>
    <row r="6" spans="1:7" s="84" customFormat="1" ht="31.5" customHeight="1" x14ac:dyDescent="0.25">
      <c r="A6" s="199"/>
      <c r="B6" s="201"/>
      <c r="C6" s="199"/>
      <c r="D6" s="193"/>
      <c r="E6" s="193"/>
      <c r="F6" s="123" t="s">
        <v>76</v>
      </c>
      <c r="G6" s="123" t="s">
        <v>75</v>
      </c>
    </row>
    <row r="7" spans="1:7" s="25" customFormat="1" ht="14.25" x14ac:dyDescent="0.2">
      <c r="A7" s="124">
        <v>1</v>
      </c>
      <c r="B7" s="124">
        <v>2</v>
      </c>
      <c r="C7" s="124">
        <v>3</v>
      </c>
      <c r="D7" s="125">
        <v>4</v>
      </c>
      <c r="E7" s="125">
        <v>7</v>
      </c>
      <c r="F7" s="124">
        <v>10</v>
      </c>
      <c r="G7" s="124">
        <v>11</v>
      </c>
    </row>
    <row r="8" spans="1:7" ht="30.75" customHeight="1" x14ac:dyDescent="0.25">
      <c r="A8" s="126" t="s">
        <v>79</v>
      </c>
      <c r="B8" s="127">
        <v>901</v>
      </c>
      <c r="C8" s="127"/>
      <c r="D8" s="155">
        <f>D10+D11+D12+D13+D14+D15+D16+D17+D18</f>
        <v>441361.29758000001</v>
      </c>
      <c r="E8" s="141">
        <f t="shared" ref="E8" si="0">E10+E11+E12+E13+E14+E15+E16+E17+E18</f>
        <v>450116.66485999996</v>
      </c>
      <c r="F8" s="128">
        <f>E8/D8*100</f>
        <v>101.98371885527932</v>
      </c>
      <c r="G8" s="202">
        <f>E8-D8</f>
        <v>8755.3672799999476</v>
      </c>
    </row>
    <row r="9" spans="1:7" x14ac:dyDescent="0.25">
      <c r="A9" s="129" t="s">
        <v>80</v>
      </c>
      <c r="B9" s="116"/>
      <c r="C9" s="115"/>
      <c r="D9" s="147">
        <f>D8/D48*100</f>
        <v>35.267153771630653</v>
      </c>
      <c r="E9" s="147">
        <f>E8/E48*100</f>
        <v>35.896627202678985</v>
      </c>
      <c r="F9" s="128"/>
      <c r="G9" s="202"/>
    </row>
    <row r="10" spans="1:7" ht="32.25" customHeight="1" x14ac:dyDescent="0.25">
      <c r="A10" s="113" t="s">
        <v>81</v>
      </c>
      <c r="B10" s="113"/>
      <c r="C10" s="120" t="s">
        <v>97</v>
      </c>
      <c r="D10" s="131">
        <v>66314.33</v>
      </c>
      <c r="E10" s="132">
        <v>72609.849000000002</v>
      </c>
      <c r="F10" s="130">
        <f t="shared" ref="F10:F15" si="1">E10/D10*100</f>
        <v>109.49345186779389</v>
      </c>
      <c r="G10" s="203">
        <f t="shared" ref="G10:G19" si="2">E10-D10</f>
        <v>6295.5190000000002</v>
      </c>
    </row>
    <row r="11" spans="1:7" ht="46.5" customHeight="1" x14ac:dyDescent="0.25">
      <c r="A11" s="113" t="s">
        <v>82</v>
      </c>
      <c r="B11" s="113"/>
      <c r="C11" s="120" t="s">
        <v>98</v>
      </c>
      <c r="D11" s="140">
        <v>1996.07</v>
      </c>
      <c r="E11" s="150">
        <v>2186.0700000000002</v>
      </c>
      <c r="F11" s="130">
        <f t="shared" si="1"/>
        <v>109.51870425385883</v>
      </c>
      <c r="G11" s="203">
        <f t="shared" si="2"/>
        <v>190.00000000000023</v>
      </c>
    </row>
    <row r="12" spans="1:7" ht="24.75" customHeight="1" x14ac:dyDescent="0.25">
      <c r="A12" s="113" t="s">
        <v>83</v>
      </c>
      <c r="B12" s="113"/>
      <c r="C12" s="121" t="s">
        <v>99</v>
      </c>
      <c r="D12" s="131">
        <v>11238.181</v>
      </c>
      <c r="E12" s="132">
        <v>12689.397220000001</v>
      </c>
      <c r="F12" s="130">
        <f t="shared" si="1"/>
        <v>112.91326612376149</v>
      </c>
      <c r="G12" s="203">
        <f t="shared" si="2"/>
        <v>1451.2162200000002</v>
      </c>
    </row>
    <row r="13" spans="1:7" ht="38.25" customHeight="1" x14ac:dyDescent="0.25">
      <c r="A13" s="113" t="s">
        <v>84</v>
      </c>
      <c r="B13" s="113"/>
      <c r="C13" s="121" t="s">
        <v>100</v>
      </c>
      <c r="D13" s="131">
        <v>348455.59</v>
      </c>
      <c r="E13" s="132">
        <v>348580.59</v>
      </c>
      <c r="F13" s="130">
        <f t="shared" si="1"/>
        <v>100.03587257704775</v>
      </c>
      <c r="G13" s="203">
        <f t="shared" si="2"/>
        <v>125</v>
      </c>
    </row>
    <row r="14" spans="1:7" ht="23.25" customHeight="1" x14ac:dyDescent="0.25">
      <c r="A14" s="113" t="s">
        <v>85</v>
      </c>
      <c r="B14" s="113"/>
      <c r="C14" s="121" t="s">
        <v>101</v>
      </c>
      <c r="D14" s="131"/>
      <c r="E14" s="132"/>
      <c r="F14" s="130" t="e">
        <f t="shared" si="1"/>
        <v>#DIV/0!</v>
      </c>
      <c r="G14" s="203">
        <f t="shared" si="2"/>
        <v>0</v>
      </c>
    </row>
    <row r="15" spans="1:7" ht="23.25" customHeight="1" x14ac:dyDescent="0.25">
      <c r="A15" s="113" t="s">
        <v>86</v>
      </c>
      <c r="B15" s="113"/>
      <c r="C15" s="121" t="s">
        <v>102</v>
      </c>
      <c r="D15" s="131">
        <v>7286.1</v>
      </c>
      <c r="E15" s="132">
        <v>7426.3339999999998</v>
      </c>
      <c r="F15" s="130">
        <f t="shared" si="1"/>
        <v>101.92467849741287</v>
      </c>
      <c r="G15" s="203">
        <f t="shared" si="2"/>
        <v>140.23399999999947</v>
      </c>
    </row>
    <row r="16" spans="1:7" ht="19.5" customHeight="1" x14ac:dyDescent="0.25">
      <c r="A16" s="113" t="s">
        <v>87</v>
      </c>
      <c r="B16" s="113"/>
      <c r="C16" s="121" t="s">
        <v>103</v>
      </c>
      <c r="D16" s="131"/>
      <c r="E16" s="132"/>
      <c r="F16" s="130"/>
      <c r="G16" s="203">
        <f t="shared" si="2"/>
        <v>0</v>
      </c>
    </row>
    <row r="17" spans="1:7" ht="20.25" customHeight="1" x14ac:dyDescent="0.25">
      <c r="A17" s="113" t="s">
        <v>88</v>
      </c>
      <c r="B17" s="113"/>
      <c r="C17" s="120" t="s">
        <v>104</v>
      </c>
      <c r="D17" s="148">
        <v>5871.0265799999997</v>
      </c>
      <c r="E17" s="151">
        <v>6424.4246400000002</v>
      </c>
      <c r="F17" s="130">
        <f>E17/D17*100</f>
        <v>109.42591644679626</v>
      </c>
      <c r="G17" s="203">
        <f t="shared" si="2"/>
        <v>553.39806000000044</v>
      </c>
    </row>
    <row r="18" spans="1:7" ht="26.25" x14ac:dyDescent="0.25">
      <c r="A18" s="113" t="s">
        <v>121</v>
      </c>
      <c r="B18" s="113"/>
      <c r="C18" s="120" t="s">
        <v>122</v>
      </c>
      <c r="D18" s="149">
        <v>200</v>
      </c>
      <c r="E18" s="152">
        <v>200</v>
      </c>
      <c r="F18" s="130">
        <f>E18/D18*100</f>
        <v>100</v>
      </c>
      <c r="G18" s="203">
        <f t="shared" si="2"/>
        <v>0</v>
      </c>
    </row>
    <row r="19" spans="1:7" ht="38.25" x14ac:dyDescent="0.25">
      <c r="A19" s="133" t="s">
        <v>89</v>
      </c>
      <c r="B19" s="134">
        <v>902</v>
      </c>
      <c r="C19" s="122"/>
      <c r="D19" s="146">
        <f>D21+D22</f>
        <v>612175.1100000001</v>
      </c>
      <c r="E19" s="143">
        <f>E21+E22</f>
        <v>607816.77</v>
      </c>
      <c r="F19" s="128">
        <f>E19/D19*100</f>
        <v>99.288056647713091</v>
      </c>
      <c r="G19" s="202">
        <f t="shared" si="2"/>
        <v>-4358.3400000000838</v>
      </c>
    </row>
    <row r="20" spans="1:7" x14ac:dyDescent="0.25">
      <c r="A20" s="135" t="s">
        <v>90</v>
      </c>
      <c r="B20" s="136"/>
      <c r="C20" s="119"/>
      <c r="D20" s="146">
        <f>D19/D48*100</f>
        <v>48.916100840540118</v>
      </c>
      <c r="E20" s="146">
        <f>E19/E48*100</f>
        <v>48.473148638059691</v>
      </c>
      <c r="F20" s="128"/>
      <c r="G20" s="202"/>
    </row>
    <row r="21" spans="1:7" ht="17.25" customHeight="1" x14ac:dyDescent="0.25">
      <c r="A21" s="113" t="s">
        <v>86</v>
      </c>
      <c r="B21" s="113"/>
      <c r="C21" s="120" t="s">
        <v>105</v>
      </c>
      <c r="D21" s="149">
        <v>593681.43000000005</v>
      </c>
      <c r="E21" s="152">
        <v>589323.09</v>
      </c>
      <c r="F21" s="130">
        <f>E21/D21*100</f>
        <v>99.265879008545028</v>
      </c>
      <c r="G21" s="203">
        <f>E21-D21</f>
        <v>-4358.3400000000838</v>
      </c>
    </row>
    <row r="22" spans="1:7" ht="20.25" customHeight="1" x14ac:dyDescent="0.25">
      <c r="A22" s="113" t="s">
        <v>88</v>
      </c>
      <c r="B22" s="113"/>
      <c r="C22" s="120" t="s">
        <v>106</v>
      </c>
      <c r="D22" s="149">
        <v>18493.68</v>
      </c>
      <c r="E22" s="152">
        <v>18493.68</v>
      </c>
      <c r="F22" s="130">
        <f>E22/D22*100</f>
        <v>100</v>
      </c>
      <c r="G22" s="203">
        <f>E22-D22</f>
        <v>0</v>
      </c>
    </row>
    <row r="23" spans="1:7" ht="51" customHeight="1" x14ac:dyDescent="0.25">
      <c r="A23" s="126" t="s">
        <v>124</v>
      </c>
      <c r="B23" s="137">
        <v>903</v>
      </c>
      <c r="C23" s="153"/>
      <c r="D23" s="142">
        <f>D25</f>
        <v>3181.32</v>
      </c>
      <c r="E23" s="142">
        <f>E25</f>
        <v>3181.32</v>
      </c>
      <c r="F23" s="128">
        <f>E23/D23*100</f>
        <v>100</v>
      </c>
      <c r="G23" s="202">
        <f>E23-D23</f>
        <v>0</v>
      </c>
    </row>
    <row r="24" spans="1:7" ht="30.75" customHeight="1" x14ac:dyDescent="0.25">
      <c r="A24" s="113" t="s">
        <v>125</v>
      </c>
      <c r="B24" s="137"/>
      <c r="C24" s="153"/>
      <c r="D24" s="146">
        <f>D25/D48*100</f>
        <v>0.25420466690654425</v>
      </c>
      <c r="E24" s="146">
        <f>E25/E48*100</f>
        <v>0.25370902027798947</v>
      </c>
      <c r="F24" s="130"/>
      <c r="G24" s="203"/>
    </row>
    <row r="25" spans="1:7" ht="30" customHeight="1" x14ac:dyDescent="0.25">
      <c r="A25" s="113" t="s">
        <v>81</v>
      </c>
      <c r="B25" s="138"/>
      <c r="C25" s="120" t="s">
        <v>126</v>
      </c>
      <c r="D25" s="149">
        <v>3181.32</v>
      </c>
      <c r="E25" s="152">
        <v>3181.32</v>
      </c>
      <c r="F25" s="130">
        <f>E25/D25*100</f>
        <v>100</v>
      </c>
      <c r="G25" s="203">
        <f>E25-D25</f>
        <v>0</v>
      </c>
    </row>
    <row r="26" spans="1:7" ht="63.75" customHeight="1" x14ac:dyDescent="0.25">
      <c r="A26" s="126" t="s">
        <v>127</v>
      </c>
      <c r="B26" s="137">
        <v>905</v>
      </c>
      <c r="C26" s="154"/>
      <c r="D26" s="142">
        <v>2639.9</v>
      </c>
      <c r="E26" s="142">
        <v>2639.9</v>
      </c>
      <c r="F26" s="128">
        <f>E26/D26*100</f>
        <v>100</v>
      </c>
      <c r="G26" s="202">
        <f>E26-D26</f>
        <v>0</v>
      </c>
    </row>
    <row r="27" spans="1:7" ht="30" customHeight="1" x14ac:dyDescent="0.25">
      <c r="A27" s="113" t="s">
        <v>125</v>
      </c>
      <c r="B27" s="138"/>
      <c r="C27" s="153"/>
      <c r="D27" s="149">
        <f>D26/D48*100</f>
        <v>0.21094228187248878</v>
      </c>
      <c r="E27" s="149">
        <f>E26/E48*100</f>
        <v>0.2105309879647016</v>
      </c>
      <c r="F27" s="130"/>
      <c r="G27" s="203"/>
    </row>
    <row r="28" spans="1:7" ht="30" customHeight="1" x14ac:dyDescent="0.25">
      <c r="A28" s="113" t="s">
        <v>81</v>
      </c>
      <c r="B28" s="138"/>
      <c r="C28" s="120" t="s">
        <v>128</v>
      </c>
      <c r="D28" s="149">
        <v>2639.9</v>
      </c>
      <c r="E28" s="152">
        <v>2639.9</v>
      </c>
      <c r="F28" s="130">
        <f>E28/D28*100</f>
        <v>100</v>
      </c>
      <c r="G28" s="203">
        <f>E28-D28</f>
        <v>0</v>
      </c>
    </row>
    <row r="29" spans="1:7" ht="63.75" customHeight="1" x14ac:dyDescent="0.25">
      <c r="A29" s="126" t="s">
        <v>131</v>
      </c>
      <c r="B29" s="137">
        <v>906</v>
      </c>
      <c r="C29" s="154"/>
      <c r="D29" s="142">
        <f>D31</f>
        <v>7010.8</v>
      </c>
      <c r="E29" s="142">
        <f>E31</f>
        <v>7010.8</v>
      </c>
      <c r="F29" s="128">
        <f>E29/D29*100</f>
        <v>100</v>
      </c>
      <c r="G29" s="202">
        <f>E29-D29</f>
        <v>0</v>
      </c>
    </row>
    <row r="30" spans="1:7" ht="23.25" customHeight="1" x14ac:dyDescent="0.25">
      <c r="A30" s="129" t="s">
        <v>90</v>
      </c>
      <c r="B30" s="138"/>
      <c r="C30" s="153"/>
      <c r="D30" s="149">
        <f>D29/D48*100</f>
        <v>0.5602008219067558</v>
      </c>
      <c r="E30" s="149">
        <f>E29/E48*100</f>
        <v>0.55910854593845594</v>
      </c>
      <c r="F30" s="130"/>
      <c r="G30" s="203"/>
    </row>
    <row r="31" spans="1:7" ht="30" customHeight="1" x14ac:dyDescent="0.25">
      <c r="A31" s="113" t="s">
        <v>81</v>
      </c>
      <c r="B31" s="138"/>
      <c r="C31" s="120" t="s">
        <v>132</v>
      </c>
      <c r="D31" s="149">
        <v>7010.8</v>
      </c>
      <c r="E31" s="152">
        <v>7010.8</v>
      </c>
      <c r="F31" s="130">
        <f>E31/D31*100</f>
        <v>100</v>
      </c>
      <c r="G31" s="203">
        <f>E31-D31</f>
        <v>0</v>
      </c>
    </row>
    <row r="32" spans="1:7" ht="39" x14ac:dyDescent="0.25">
      <c r="A32" s="126" t="s">
        <v>91</v>
      </c>
      <c r="B32" s="137">
        <v>932</v>
      </c>
      <c r="C32" s="122"/>
      <c r="D32" s="142">
        <f>SUM(D35:D38)</f>
        <v>97795.599999999991</v>
      </c>
      <c r="E32" s="142">
        <f>E34+E35+E36+E38</f>
        <v>98411.409</v>
      </c>
      <c r="F32" s="128">
        <f>E32/D32*100</f>
        <v>100.62968988379846</v>
      </c>
      <c r="G32" s="202">
        <f>E32-D32</f>
        <v>615.80900000000838</v>
      </c>
    </row>
    <row r="33" spans="1:7" x14ac:dyDescent="0.25">
      <c r="A33" s="129" t="s">
        <v>90</v>
      </c>
      <c r="B33" s="116"/>
      <c r="C33" s="119"/>
      <c r="D33" s="146">
        <f t="shared" ref="D33" si="3">D32/D48*100</f>
        <v>7.8143971442437827</v>
      </c>
      <c r="E33" s="141">
        <f t="shared" ref="E33" si="4">E32/E48*100</f>
        <v>7.8482712086701474</v>
      </c>
      <c r="F33" s="130"/>
      <c r="G33" s="203"/>
    </row>
    <row r="34" spans="1:7" x14ac:dyDescent="0.25">
      <c r="A34" s="113" t="s">
        <v>116</v>
      </c>
      <c r="B34" s="116"/>
      <c r="C34" s="120" t="s">
        <v>115</v>
      </c>
      <c r="D34" s="149">
        <v>0</v>
      </c>
      <c r="E34" s="152">
        <v>0</v>
      </c>
      <c r="F34" s="130"/>
      <c r="G34" s="203">
        <f t="shared" ref="G34:G42" si="5">E34-D34</f>
        <v>0</v>
      </c>
    </row>
    <row r="35" spans="1:7" ht="26.25" x14ac:dyDescent="0.25">
      <c r="A35" s="113" t="s">
        <v>81</v>
      </c>
      <c r="B35" s="113"/>
      <c r="C35" s="120" t="s">
        <v>107</v>
      </c>
      <c r="D35" s="149">
        <v>13235.7</v>
      </c>
      <c r="E35" s="152">
        <v>13235.7</v>
      </c>
      <c r="F35" s="130">
        <f t="shared" ref="F35:F42" si="6">E35/D35*100</f>
        <v>100</v>
      </c>
      <c r="G35" s="203">
        <f t="shared" si="5"/>
        <v>0</v>
      </c>
    </row>
    <row r="36" spans="1:7" ht="39" x14ac:dyDescent="0.25">
      <c r="A36" s="113" t="s">
        <v>119</v>
      </c>
      <c r="B36" s="113"/>
      <c r="C36" s="120" t="s">
        <v>108</v>
      </c>
      <c r="D36" s="149">
        <v>190</v>
      </c>
      <c r="E36" s="152"/>
      <c r="F36" s="130">
        <f t="shared" si="6"/>
        <v>0</v>
      </c>
      <c r="G36" s="203">
        <f t="shared" si="5"/>
        <v>-190</v>
      </c>
    </row>
    <row r="37" spans="1:7" s="84" customFormat="1" ht="0.75" customHeight="1" x14ac:dyDescent="0.25">
      <c r="A37" s="113"/>
      <c r="B37" s="113"/>
      <c r="C37" s="120"/>
      <c r="D37" s="149"/>
      <c r="E37" s="152">
        <v>85175.709000000003</v>
      </c>
      <c r="F37" s="130" t="e">
        <f t="shared" si="6"/>
        <v>#DIV/0!</v>
      </c>
      <c r="G37" s="203">
        <f t="shared" si="5"/>
        <v>85175.709000000003</v>
      </c>
    </row>
    <row r="38" spans="1:7" ht="62.25" customHeight="1" x14ac:dyDescent="0.25">
      <c r="A38" s="113" t="s">
        <v>92</v>
      </c>
      <c r="B38" s="113"/>
      <c r="C38" s="120" t="s">
        <v>109</v>
      </c>
      <c r="D38" s="149">
        <v>84369.9</v>
      </c>
      <c r="E38" s="152">
        <v>85175.709000000003</v>
      </c>
      <c r="F38" s="130">
        <f t="shared" si="6"/>
        <v>100.95509061881074</v>
      </c>
      <c r="G38" s="203">
        <f t="shared" si="5"/>
        <v>805.80900000000838</v>
      </c>
    </row>
    <row r="39" spans="1:7" s="84" customFormat="1" ht="0.75" hidden="1" customHeight="1" x14ac:dyDescent="0.25">
      <c r="A39" s="126"/>
      <c r="B39" s="137"/>
      <c r="C39" s="122"/>
      <c r="D39" s="142"/>
      <c r="E39" s="143"/>
      <c r="F39" s="130" t="e">
        <f t="shared" si="6"/>
        <v>#DIV/0!</v>
      </c>
      <c r="G39" s="203">
        <f t="shared" si="5"/>
        <v>0</v>
      </c>
    </row>
    <row r="40" spans="1:7" hidden="1" x14ac:dyDescent="0.25">
      <c r="A40" s="129"/>
      <c r="B40" s="116"/>
      <c r="C40" s="119"/>
      <c r="D40" s="149"/>
      <c r="E40" s="152"/>
      <c r="F40" s="130" t="e">
        <f t="shared" si="6"/>
        <v>#DIV/0!</v>
      </c>
      <c r="G40" s="203">
        <f t="shared" si="5"/>
        <v>0</v>
      </c>
    </row>
    <row r="41" spans="1:7" s="84" customFormat="1" ht="0.75" hidden="1" customHeight="1" x14ac:dyDescent="0.25">
      <c r="A41" s="113"/>
      <c r="B41" s="116"/>
      <c r="C41" s="119"/>
      <c r="D41" s="149"/>
      <c r="E41" s="143"/>
      <c r="F41" s="130" t="e">
        <f t="shared" si="6"/>
        <v>#DIV/0!</v>
      </c>
      <c r="G41" s="203">
        <f t="shared" si="5"/>
        <v>0</v>
      </c>
    </row>
    <row r="42" spans="1:7" ht="80.25" customHeight="1" x14ac:dyDescent="0.25">
      <c r="A42" s="133" t="s">
        <v>93</v>
      </c>
      <c r="B42" s="134">
        <v>956</v>
      </c>
      <c r="C42" s="119"/>
      <c r="D42" s="142">
        <f>SUM(D44:D47)</f>
        <v>87315.75</v>
      </c>
      <c r="E42" s="143">
        <f t="shared" ref="E42" si="7">E44+E45+E46+E47</f>
        <v>84747.80799999999</v>
      </c>
      <c r="F42" s="128">
        <f t="shared" si="6"/>
        <v>97.059016271405767</v>
      </c>
      <c r="G42" s="202">
        <f t="shared" si="5"/>
        <v>-2567.94200000001</v>
      </c>
    </row>
    <row r="43" spans="1:7" x14ac:dyDescent="0.25">
      <c r="A43" s="129" t="s">
        <v>90</v>
      </c>
      <c r="B43" s="116"/>
      <c r="C43" s="119"/>
      <c r="D43" s="146">
        <f>D42/D48*100</f>
        <v>6.9770004728996415</v>
      </c>
      <c r="E43" s="141">
        <f t="shared" ref="E43" si="8">E42/E48*100</f>
        <v>6.7586043964100302</v>
      </c>
      <c r="F43" s="130"/>
      <c r="G43" s="203"/>
    </row>
    <row r="44" spans="1:7" ht="18.75" customHeight="1" x14ac:dyDescent="0.25">
      <c r="A44" s="113" t="s">
        <v>86</v>
      </c>
      <c r="B44" s="116"/>
      <c r="C44" s="120" t="s">
        <v>111</v>
      </c>
      <c r="D44" s="149">
        <v>7200.4</v>
      </c>
      <c r="E44" s="152">
        <v>7200.4</v>
      </c>
      <c r="F44" s="130">
        <f>E44/D44*100</f>
        <v>100</v>
      </c>
      <c r="G44" s="203">
        <f>E44-D44</f>
        <v>0</v>
      </c>
    </row>
    <row r="45" spans="1:7" ht="25.5" customHeight="1" x14ac:dyDescent="0.25">
      <c r="A45" s="113" t="s">
        <v>94</v>
      </c>
      <c r="B45" s="138"/>
      <c r="C45" s="120" t="s">
        <v>112</v>
      </c>
      <c r="D45" s="149">
        <v>78715.350000000006</v>
      </c>
      <c r="E45" s="152">
        <v>76147.407999999996</v>
      </c>
      <c r="F45" s="130">
        <f>E45/D45*100</f>
        <v>96.737685851615979</v>
      </c>
      <c r="G45" s="203">
        <f>E45-D45</f>
        <v>-2567.94200000001</v>
      </c>
    </row>
    <row r="46" spans="1:7" s="84" customFormat="1" ht="18" customHeight="1" x14ac:dyDescent="0.25">
      <c r="A46" s="113" t="s">
        <v>88</v>
      </c>
      <c r="B46" s="138"/>
      <c r="C46" s="120" t="s">
        <v>113</v>
      </c>
      <c r="D46" s="149">
        <v>900</v>
      </c>
      <c r="E46" s="152">
        <v>900</v>
      </c>
      <c r="F46" s="130">
        <f>E46/D46*100</f>
        <v>100</v>
      </c>
      <c r="G46" s="203">
        <f>E46-D46</f>
        <v>0</v>
      </c>
    </row>
    <row r="47" spans="1:7" ht="21.75" customHeight="1" x14ac:dyDescent="0.25">
      <c r="A47" s="113" t="s">
        <v>95</v>
      </c>
      <c r="B47" s="138"/>
      <c r="C47" s="120" t="s">
        <v>114</v>
      </c>
      <c r="D47" s="149">
        <v>500</v>
      </c>
      <c r="E47" s="152">
        <v>500</v>
      </c>
      <c r="F47" s="130">
        <f>E47/D47*100</f>
        <v>100</v>
      </c>
      <c r="G47" s="203">
        <f>E47-D47</f>
        <v>0</v>
      </c>
    </row>
    <row r="48" spans="1:7" s="84" customFormat="1" ht="30.75" customHeight="1" x14ac:dyDescent="0.25">
      <c r="A48" s="114" t="s">
        <v>96</v>
      </c>
      <c r="B48" s="139"/>
      <c r="C48" s="122"/>
      <c r="D48" s="143">
        <f>D8+D19+D32+D39+D42+D29+D26+D23</f>
        <v>1251479.7775800002</v>
      </c>
      <c r="E48" s="143">
        <f>E8+E19+E32+E39+E42+E29+E26+E23</f>
        <v>1253924.6718599999</v>
      </c>
      <c r="F48" s="128">
        <f>E48/D48*100</f>
        <v>100.19536027060121</v>
      </c>
      <c r="G48" s="202">
        <f>E48-D48</f>
        <v>2444.8942799996585</v>
      </c>
    </row>
    <row r="51" spans="1:7" x14ac:dyDescent="0.25">
      <c r="A51" s="118" t="s">
        <v>123</v>
      </c>
      <c r="B51" s="118"/>
      <c r="F51" s="145"/>
    </row>
    <row r="52" spans="1:7" x14ac:dyDescent="0.25">
      <c r="A52" s="188" t="s">
        <v>117</v>
      </c>
      <c r="B52" s="188"/>
      <c r="F52" s="145"/>
      <c r="G52" s="117" t="s">
        <v>133</v>
      </c>
    </row>
    <row r="54" spans="1:7" s="117" customFormat="1" x14ac:dyDescent="0.25"/>
    <row r="55" spans="1:7" s="117" customFormat="1" x14ac:dyDescent="0.25">
      <c r="F55" s="144"/>
    </row>
  </sheetData>
  <mergeCells count="8">
    <mergeCell ref="A52:B52"/>
    <mergeCell ref="A2:G2"/>
    <mergeCell ref="D4:D6"/>
    <mergeCell ref="F4:G5"/>
    <mergeCell ref="E4:E6"/>
    <mergeCell ref="C4:C6"/>
    <mergeCell ref="A4:A6"/>
    <mergeCell ref="B4:B6"/>
  </mergeCells>
  <pageMargins left="0.59055118110236227" right="0.70866141732283472" top="0.19685039370078741" bottom="0.15748031496062992" header="0.31496062992125984" footer="0.31496062992125984"/>
  <pageSetup paperSize="9"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2016-02-10T00:04:15Z</dcterms:modified>
</cp:coreProperties>
</file>